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01.01.13" sheetId="1" r:id="rId1"/>
    <sheet name="01.07.13" sheetId="2" r:id="rId2"/>
  </sheets>
  <definedNames>
    <definedName name="_xlnm.Print_Titles" localSheetId="0">'01.01.13'!$17:$17</definedName>
    <definedName name="_xlnm.Print_Titles" localSheetId="1">'01.07.13'!$10:$10</definedName>
    <definedName name="_xlnm.Print_Area" localSheetId="0">'01.01.13'!$A$8:$I$79</definedName>
    <definedName name="_xlnm.Print_Area" localSheetId="1">'01.07.13'!$A$1:$I$72</definedName>
  </definedNames>
  <calcPr fullCalcOnLoad="1"/>
</workbook>
</file>

<file path=xl/sharedStrings.xml><?xml version="1.0" encoding="utf-8"?>
<sst xmlns="http://schemas.openxmlformats.org/spreadsheetml/2006/main" count="274" uniqueCount="56">
  <si>
    <t>Форма N 1-т</t>
  </si>
  <si>
    <t>Информация</t>
  </si>
  <si>
    <t>о ценах (тарифах) на теплоснабжение и надбавках к этим ценам (тарифам)
на период с 01.01.2013 по 30.06.2013 г.</t>
  </si>
  <si>
    <t>МУП Шушенского района "Тепловые и электрические сети"</t>
  </si>
  <si>
    <t>(наименование организации)</t>
  </si>
  <si>
    <t>N
пп</t>
  </si>
  <si>
    <t>Наименование показателя</t>
  </si>
  <si>
    <t>Единица
измерения</t>
  </si>
  <si>
    <t>Значение</t>
  </si>
  <si>
    <t>Дата
ввода</t>
  </si>
  <si>
    <t>Срок действия
(если установлен)</t>
  </si>
  <si>
    <t>Постановление
(от хх.хх.хххх №)</t>
  </si>
  <si>
    <t>Наименование
регулирующего
органа, принявшего
решение об
 утверждении цен</t>
  </si>
  <si>
    <t>Источник
официального
опубликования</t>
  </si>
  <si>
    <t>Утвержденные тарифы на теплоснабжение,
в том числе:</t>
  </si>
  <si>
    <t xml:space="preserve">население (с НДС):        </t>
  </si>
  <si>
    <t xml:space="preserve">одноставочный:  </t>
  </si>
  <si>
    <t xml:space="preserve">руб/Гкал </t>
  </si>
  <si>
    <t>СЦТ №2 "Зарничный"</t>
  </si>
  <si>
    <t>Приказ
от 12.12.2012
№ 373-п</t>
  </si>
  <si>
    <t>РЭК
Красноярского
края</t>
  </si>
  <si>
    <t>Общественно-
политическая газета
Шушенского района
"Ленинская искра"
№1(8419) от 03.01.2013</t>
  </si>
  <si>
    <t>СЦТ №7 "Каптырево, ЦК"</t>
  </si>
  <si>
    <t>СЦТ №9 "Шушенское"</t>
  </si>
  <si>
    <t>СЦТ №13 "Синеборск, ЦК"</t>
  </si>
  <si>
    <t>СЦТ №14 "Субботино"</t>
  </si>
  <si>
    <t xml:space="preserve">двухставочный:    </t>
  </si>
  <si>
    <t>ставка платы за потребление тепловой
энергии</t>
  </si>
  <si>
    <t>ставка платы за содержание системы
теплоснабжения</t>
  </si>
  <si>
    <t>руб/Гкал в мес.</t>
  </si>
  <si>
    <t>бюджетные потребители (без НДС):</t>
  </si>
  <si>
    <t xml:space="preserve">одноставочный     </t>
  </si>
  <si>
    <t>СЦТ №1 "Алтан"</t>
  </si>
  <si>
    <t>СЦТ №3 "Иджа"</t>
  </si>
  <si>
    <t>СЦТ №4 "Казанцево, СДК"</t>
  </si>
  <si>
    <t>СЦТ №5 "Казанцево, школа"</t>
  </si>
  <si>
    <t>СЦТ №6 "Каптырево, СДК"</t>
  </si>
  <si>
    <t>СЦТ №8 "Ленск, СДК"</t>
  </si>
  <si>
    <t>СЦТ №10 "Сизая, больница"</t>
  </si>
  <si>
    <t>СЦТ №11 "Сизая, СДК"</t>
  </si>
  <si>
    <t>СЦТ №12 "Сизая, школа"</t>
  </si>
  <si>
    <t>СЦТ №15 "Шунеры, школа"</t>
  </si>
  <si>
    <t>СЦТ №16 "Шунеры, СДК"</t>
  </si>
  <si>
    <t>прочие потребители (без НДС):</t>
  </si>
  <si>
    <t>Утвержденная надбавка к ценам (тарифам)
на тепловую энергию для потребителей,
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</si>
  <si>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</si>
  <si>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</si>
  <si>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</si>
  <si>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 xml:space="preserve">Утвержденная надбавка к тарифам
регулируемых организаций на тепловую
энергию   </t>
  </si>
  <si>
    <t xml:space="preserve">Утвержденная надбавка к тарифам
регулируемых организаций на передачу
тепловой энергии    </t>
  </si>
  <si>
    <t>Утвержденный тариф на подключение
создаваемых (реконструируемых) объектов
недвижимости к системе теплоснабжения</t>
  </si>
  <si>
    <t>руб/Гкал.ч</t>
  </si>
  <si>
    <t>Утвержденный тариф регулируемых
организаций на подключение к системе
теплоснабжения</t>
  </si>
  <si>
    <t>Утвержденный тариф на передачу тепловой
энергии (мощности)</t>
  </si>
  <si>
    <t>руб/Гкал</t>
  </si>
  <si>
    <t>о ценах (тарифах) на теплоснабжение и надбавках к этим ценам (тарифам)
на период с 01.07.2013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</si>
</sst>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(* #,##0.00_);_(* \(#,##0.00\);_(* &quot;-&quot;??_);_(@_)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b/>
      <i/>
      <u val="single"/>
      <sz val="13"/>
      <color indexed="12"/>
      <name val="Arial Cyr"/>
      <family val="0"/>
    </font>
    <font>
      <b/>
      <i/>
      <sz val="13"/>
      <color indexed="12"/>
      <name val="Arial Cyr"/>
      <family val="0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sz val="12"/>
      <color indexed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left" vertical="top" wrapText="1" indent="2"/>
    </xf>
    <xf numFmtId="43" fontId="6" fillId="0" borderId="2" xfId="18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 indent="3"/>
    </xf>
    <xf numFmtId="43" fontId="6" fillId="3" borderId="2" xfId="18" applyFont="1" applyFill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2" xfId="18" applyFont="1" applyBorder="1" applyAlignment="1">
      <alignment horizontal="center" vertical="top" wrapText="1"/>
    </xf>
    <xf numFmtId="43" fontId="2" fillId="2" borderId="4" xfId="18" applyFont="1" applyFill="1" applyBorder="1" applyAlignment="1">
      <alignment horizontal="center" vertical="top" wrapText="1"/>
    </xf>
    <xf numFmtId="43" fontId="7" fillId="0" borderId="2" xfId="18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3"/>
    </xf>
    <xf numFmtId="43" fontId="8" fillId="0" borderId="2" xfId="18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3" xfId="18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9"/>
  <sheetViews>
    <sheetView showGridLines="0" tabSelected="1" view="pageBreakPreview" zoomScale="85" zoomScaleNormal="85" zoomScaleSheetLayoutView="85" workbookViewId="0" topLeftCell="A10">
      <selection activeCell="F20" sqref="F20:G20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customWidth="1"/>
  </cols>
  <sheetData>
    <row r="1" ht="15.75">
      <c r="I1" s="2"/>
    </row>
    <row r="2" ht="15.75">
      <c r="I2" s="2"/>
    </row>
    <row r="3" ht="15.75">
      <c r="I3" s="2"/>
    </row>
    <row r="4" ht="15.75">
      <c r="I4" s="2"/>
    </row>
    <row r="5" ht="15.75">
      <c r="I5" s="2"/>
    </row>
    <row r="6" ht="15.75">
      <c r="I6" s="2"/>
    </row>
    <row r="7" ht="15.75">
      <c r="L7" s="2"/>
    </row>
    <row r="8" spans="9:12" ht="15.75">
      <c r="I8" s="2" t="s">
        <v>0</v>
      </c>
      <c r="L8" s="2"/>
    </row>
    <row r="9" ht="15.75">
      <c r="L9" s="2"/>
    </row>
    <row r="10" spans="1:12" ht="18.75">
      <c r="A10" s="3" t="s">
        <v>1</v>
      </c>
      <c r="B10" s="3"/>
      <c r="C10" s="3"/>
      <c r="D10" s="3"/>
      <c r="E10" s="3"/>
      <c r="F10" s="3"/>
      <c r="G10" s="3"/>
      <c r="H10" s="3"/>
      <c r="I10" s="3"/>
      <c r="L10" s="2"/>
    </row>
    <row r="11" spans="1:12" ht="38.25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L11" s="2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  <c r="L12" s="2"/>
    </row>
    <row r="13" spans="1:12" ht="16.5">
      <c r="A13" s="5"/>
      <c r="B13" s="5"/>
      <c r="C13" s="6" t="s">
        <v>3</v>
      </c>
      <c r="D13" s="6"/>
      <c r="E13" s="6"/>
      <c r="F13" s="6"/>
      <c r="G13" s="6"/>
      <c r="H13" s="5"/>
      <c r="I13" s="5"/>
      <c r="L13" s="2"/>
    </row>
    <row r="14" spans="1:12" ht="15.75">
      <c r="A14" s="7" t="s">
        <v>4</v>
      </c>
      <c r="B14" s="7"/>
      <c r="C14" s="7"/>
      <c r="D14" s="7"/>
      <c r="E14" s="7"/>
      <c r="F14" s="7"/>
      <c r="G14" s="7"/>
      <c r="H14" s="7"/>
      <c r="I14" s="7"/>
      <c r="L14" s="2"/>
    </row>
    <row r="15" ht="15.75">
      <c r="L15" s="2"/>
    </row>
    <row r="16" spans="1:9" s="9" customFormat="1" ht="78.75">
      <c r="A16" s="8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  <c r="G16" s="8" t="s">
        <v>11</v>
      </c>
      <c r="H16" s="8" t="s">
        <v>12</v>
      </c>
      <c r="I16" s="8" t="s">
        <v>13</v>
      </c>
    </row>
    <row r="17" spans="1:9" s="1" customFormat="1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</row>
    <row r="18" spans="1:9" ht="31.5">
      <c r="A18" s="10">
        <v>1</v>
      </c>
      <c r="B18" s="11" t="s">
        <v>14</v>
      </c>
      <c r="C18" s="12"/>
      <c r="D18" s="13"/>
      <c r="E18" s="13"/>
      <c r="F18" s="14"/>
      <c r="G18" s="14"/>
      <c r="H18" s="14"/>
      <c r="I18" s="15"/>
    </row>
    <row r="19" spans="1:9" s="22" customFormat="1" ht="15.75">
      <c r="A19" s="16"/>
      <c r="B19" s="17" t="s">
        <v>15</v>
      </c>
      <c r="C19" s="18"/>
      <c r="D19" s="19"/>
      <c r="E19" s="19"/>
      <c r="F19" s="20"/>
      <c r="G19" s="20"/>
      <c r="H19" s="20"/>
      <c r="I19" s="21"/>
    </row>
    <row r="20" spans="1:6" ht="15.75">
      <c r="A20" s="10"/>
      <c r="B20" s="23" t="s">
        <v>16</v>
      </c>
      <c r="C20" s="10" t="s">
        <v>17</v>
      </c>
      <c r="D20" s="24"/>
      <c r="F20" s="11"/>
    </row>
    <row r="21" spans="1:9" ht="15.75">
      <c r="A21" s="10"/>
      <c r="B21" s="25" t="s">
        <v>18</v>
      </c>
      <c r="C21" s="10" t="s">
        <v>17</v>
      </c>
      <c r="D21" s="26">
        <f>4282.4</f>
        <v>4282.4</v>
      </c>
      <c r="E21" s="27">
        <v>41275</v>
      </c>
      <c r="F21" s="27">
        <v>41455</v>
      </c>
      <c r="G21" s="28" t="s">
        <v>19</v>
      </c>
      <c r="H21" s="28" t="s">
        <v>20</v>
      </c>
      <c r="I21" s="28" t="s">
        <v>21</v>
      </c>
    </row>
    <row r="22" spans="1:9" ht="15.75">
      <c r="A22" s="10"/>
      <c r="B22" s="25" t="s">
        <v>22</v>
      </c>
      <c r="C22" s="10" t="s">
        <v>17</v>
      </c>
      <c r="D22" s="26">
        <f>2866.37</f>
        <v>2866.37</v>
      </c>
      <c r="E22" s="27">
        <v>41275</v>
      </c>
      <c r="F22" s="27">
        <v>41455</v>
      </c>
      <c r="G22" s="29"/>
      <c r="H22" s="29"/>
      <c r="I22" s="29"/>
    </row>
    <row r="23" spans="1:9" ht="15.75">
      <c r="A23" s="10"/>
      <c r="B23" s="25" t="s">
        <v>23</v>
      </c>
      <c r="C23" s="10" t="s">
        <v>17</v>
      </c>
      <c r="D23" s="26">
        <f>1274.14</f>
        <v>1274.14</v>
      </c>
      <c r="E23" s="27">
        <v>41275</v>
      </c>
      <c r="F23" s="27">
        <v>41455</v>
      </c>
      <c r="G23" s="29"/>
      <c r="H23" s="29"/>
      <c r="I23" s="29"/>
    </row>
    <row r="24" spans="1:9" ht="15.75">
      <c r="A24" s="10"/>
      <c r="B24" s="25" t="s">
        <v>24</v>
      </c>
      <c r="C24" s="10" t="s">
        <v>17</v>
      </c>
      <c r="D24" s="26">
        <f>2723.38</f>
        <v>2723.38</v>
      </c>
      <c r="E24" s="27">
        <v>41275</v>
      </c>
      <c r="F24" s="27">
        <v>41455</v>
      </c>
      <c r="G24" s="29"/>
      <c r="H24" s="29"/>
      <c r="I24" s="29"/>
    </row>
    <row r="25" spans="1:9" ht="15.75">
      <c r="A25" s="10"/>
      <c r="B25" s="25" t="s">
        <v>25</v>
      </c>
      <c r="C25" s="10" t="s">
        <v>17</v>
      </c>
      <c r="D25" s="26">
        <f>3079.71</f>
        <v>3079.71</v>
      </c>
      <c r="E25" s="27">
        <v>41275</v>
      </c>
      <c r="F25" s="27">
        <v>41455</v>
      </c>
      <c r="G25" s="30"/>
      <c r="H25" s="30"/>
      <c r="I25" s="30"/>
    </row>
    <row r="26" spans="1:9" ht="15.75">
      <c r="A26" s="10"/>
      <c r="B26" s="23" t="s">
        <v>26</v>
      </c>
      <c r="C26" s="10" t="s">
        <v>17</v>
      </c>
      <c r="D26" s="31"/>
      <c r="E26" s="10"/>
      <c r="F26" s="11"/>
      <c r="G26" s="11"/>
      <c r="H26" s="11"/>
      <c r="I26" s="11"/>
    </row>
    <row r="27" spans="1:9" ht="31.5">
      <c r="A27" s="10"/>
      <c r="B27" s="23" t="s">
        <v>27</v>
      </c>
      <c r="C27" s="10" t="s">
        <v>17</v>
      </c>
      <c r="D27" s="31"/>
      <c r="E27" s="10"/>
      <c r="F27" s="11"/>
      <c r="G27" s="11"/>
      <c r="H27" s="11"/>
      <c r="I27" s="11"/>
    </row>
    <row r="28" spans="1:9" ht="31.5">
      <c r="A28" s="10"/>
      <c r="B28" s="23" t="s">
        <v>28</v>
      </c>
      <c r="C28" s="10" t="s">
        <v>29</v>
      </c>
      <c r="D28" s="31"/>
      <c r="E28" s="10"/>
      <c r="F28" s="11"/>
      <c r="G28" s="11"/>
      <c r="H28" s="11"/>
      <c r="I28" s="11"/>
    </row>
    <row r="29" spans="1:9" s="22" customFormat="1" ht="15.75">
      <c r="A29" s="16"/>
      <c r="B29" s="17" t="s">
        <v>30</v>
      </c>
      <c r="C29" s="18"/>
      <c r="D29" s="32"/>
      <c r="E29" s="19"/>
      <c r="F29" s="20"/>
      <c r="G29" s="20"/>
      <c r="H29" s="20"/>
      <c r="I29" s="21"/>
    </row>
    <row r="30" spans="1:6" ht="15.75">
      <c r="A30" s="10"/>
      <c r="B30" s="23" t="s">
        <v>31</v>
      </c>
      <c r="C30" s="10" t="s">
        <v>17</v>
      </c>
      <c r="D30" s="33"/>
      <c r="F30" s="11"/>
    </row>
    <row r="31" spans="1:9" ht="15.75">
      <c r="A31" s="10"/>
      <c r="B31" s="34" t="s">
        <v>32</v>
      </c>
      <c r="C31" s="10" t="s">
        <v>17</v>
      </c>
      <c r="D31" s="26">
        <f>8848.21</f>
        <v>8848.21</v>
      </c>
      <c r="E31" s="27">
        <v>41275</v>
      </c>
      <c r="F31" s="27">
        <v>41455</v>
      </c>
      <c r="G31" s="28" t="str">
        <f>G21</f>
        <v>Приказ
от 12.12.2012
№ 373-п</v>
      </c>
      <c r="H31" s="28" t="str">
        <f>H21</f>
        <v>РЭК
Красноярского
края</v>
      </c>
      <c r="I31" s="28" t="str">
        <f>I21</f>
        <v>Общественно-
политическая газета
Шушенского района
"Ленинская искра"
№1(8419) от 03.01.2013</v>
      </c>
    </row>
    <row r="32" spans="1:9" ht="15.75">
      <c r="A32" s="10"/>
      <c r="B32" s="34" t="s">
        <v>18</v>
      </c>
      <c r="C32" s="10" t="s">
        <v>17</v>
      </c>
      <c r="D32" s="26">
        <f>3629.15</f>
        <v>3629.15</v>
      </c>
      <c r="E32" s="27">
        <v>41275</v>
      </c>
      <c r="F32" s="27">
        <v>41455</v>
      </c>
      <c r="G32" s="29"/>
      <c r="H32" s="29"/>
      <c r="I32" s="29"/>
    </row>
    <row r="33" spans="1:9" ht="15.75">
      <c r="A33" s="10"/>
      <c r="B33" s="34" t="s">
        <v>33</v>
      </c>
      <c r="C33" s="10" t="s">
        <v>17</v>
      </c>
      <c r="D33" s="26">
        <f>3379.12</f>
        <v>3379.12</v>
      </c>
      <c r="E33" s="27">
        <v>41275</v>
      </c>
      <c r="F33" s="27">
        <v>41455</v>
      </c>
      <c r="G33" s="29"/>
      <c r="H33" s="29"/>
      <c r="I33" s="29"/>
    </row>
    <row r="34" spans="1:9" ht="15.75">
      <c r="A34" s="10"/>
      <c r="B34" s="34" t="s">
        <v>34</v>
      </c>
      <c r="C34" s="10" t="s">
        <v>17</v>
      </c>
      <c r="D34" s="26">
        <f>4073.94</f>
        <v>4073.94</v>
      </c>
      <c r="E34" s="27">
        <v>41275</v>
      </c>
      <c r="F34" s="27">
        <v>41455</v>
      </c>
      <c r="G34" s="29"/>
      <c r="H34" s="29"/>
      <c r="I34" s="29"/>
    </row>
    <row r="35" spans="1:9" ht="15.75">
      <c r="A35" s="10"/>
      <c r="B35" s="34" t="s">
        <v>35</v>
      </c>
      <c r="C35" s="10" t="s">
        <v>17</v>
      </c>
      <c r="D35" s="26">
        <f>3073.18</f>
        <v>3073.18</v>
      </c>
      <c r="E35" s="27">
        <v>41275</v>
      </c>
      <c r="F35" s="27">
        <v>41455</v>
      </c>
      <c r="G35" s="29"/>
      <c r="H35" s="29"/>
      <c r="I35" s="29"/>
    </row>
    <row r="36" spans="1:9" ht="15.75">
      <c r="A36" s="10"/>
      <c r="B36" s="34" t="s">
        <v>36</v>
      </c>
      <c r="C36" s="10" t="s">
        <v>17</v>
      </c>
      <c r="D36" s="26">
        <f>4218.54</f>
        <v>4218.54</v>
      </c>
      <c r="E36" s="27">
        <v>41275</v>
      </c>
      <c r="F36" s="27">
        <v>41455</v>
      </c>
      <c r="G36" s="29"/>
      <c r="H36" s="29"/>
      <c r="I36" s="29"/>
    </row>
    <row r="37" spans="1:9" ht="15.75">
      <c r="A37" s="10"/>
      <c r="B37" s="34" t="s">
        <v>22</v>
      </c>
      <c r="C37" s="10" t="s">
        <v>17</v>
      </c>
      <c r="D37" s="26">
        <f>2429.13</f>
        <v>2429.13</v>
      </c>
      <c r="E37" s="27">
        <v>41275</v>
      </c>
      <c r="F37" s="27">
        <v>41455</v>
      </c>
      <c r="G37" s="29"/>
      <c r="H37" s="29"/>
      <c r="I37" s="29"/>
    </row>
    <row r="38" spans="1:9" ht="15.75">
      <c r="A38" s="10"/>
      <c r="B38" s="34" t="s">
        <v>37</v>
      </c>
      <c r="C38" s="10" t="s">
        <v>17</v>
      </c>
      <c r="D38" s="26">
        <f>8456.42</f>
        <v>8456.42</v>
      </c>
      <c r="E38" s="27">
        <v>41275</v>
      </c>
      <c r="F38" s="27">
        <v>41455</v>
      </c>
      <c r="G38" s="29"/>
      <c r="H38" s="29"/>
      <c r="I38" s="29"/>
    </row>
    <row r="39" spans="1:9" ht="15.75">
      <c r="A39" s="10"/>
      <c r="B39" s="34" t="s">
        <v>23</v>
      </c>
      <c r="C39" s="10" t="s">
        <v>17</v>
      </c>
      <c r="D39" s="26">
        <f>1079.78</f>
        <v>1079.78</v>
      </c>
      <c r="E39" s="27">
        <v>41275</v>
      </c>
      <c r="F39" s="27">
        <v>41455</v>
      </c>
      <c r="G39" s="29"/>
      <c r="H39" s="29"/>
      <c r="I39" s="29"/>
    </row>
    <row r="40" spans="1:9" ht="15.75">
      <c r="A40" s="10"/>
      <c r="B40" s="34" t="s">
        <v>38</v>
      </c>
      <c r="C40" s="10" t="s">
        <v>17</v>
      </c>
      <c r="D40" s="26">
        <f>8179.2</f>
        <v>8179.2</v>
      </c>
      <c r="E40" s="27">
        <v>41275</v>
      </c>
      <c r="F40" s="27">
        <v>41455</v>
      </c>
      <c r="G40" s="29"/>
      <c r="H40" s="29"/>
      <c r="I40" s="29"/>
    </row>
    <row r="41" spans="1:9" ht="15.75">
      <c r="A41" s="10"/>
      <c r="B41" s="34" t="s">
        <v>39</v>
      </c>
      <c r="C41" s="10" t="s">
        <v>17</v>
      </c>
      <c r="D41" s="26">
        <f>7445.9</f>
        <v>7445.9</v>
      </c>
      <c r="E41" s="27">
        <v>41275</v>
      </c>
      <c r="F41" s="27">
        <v>41455</v>
      </c>
      <c r="G41" s="29"/>
      <c r="H41" s="29"/>
      <c r="I41" s="29"/>
    </row>
    <row r="42" spans="1:9" ht="15.75">
      <c r="A42" s="10"/>
      <c r="B42" s="34" t="s">
        <v>40</v>
      </c>
      <c r="C42" s="10" t="s">
        <v>17</v>
      </c>
      <c r="D42" s="26">
        <f>3345.29</f>
        <v>3345.29</v>
      </c>
      <c r="E42" s="27">
        <v>41275</v>
      </c>
      <c r="F42" s="27">
        <v>41455</v>
      </c>
      <c r="G42" s="29"/>
      <c r="H42" s="29"/>
      <c r="I42" s="29"/>
    </row>
    <row r="43" spans="1:9" ht="15.75">
      <c r="A43" s="10"/>
      <c r="B43" s="34" t="s">
        <v>24</v>
      </c>
      <c r="C43" s="10" t="s">
        <v>17</v>
      </c>
      <c r="D43" s="26">
        <f>2307.95</f>
        <v>2307.95</v>
      </c>
      <c r="E43" s="27">
        <v>41275</v>
      </c>
      <c r="F43" s="27">
        <v>41455</v>
      </c>
      <c r="G43" s="29"/>
      <c r="H43" s="29"/>
      <c r="I43" s="29"/>
    </row>
    <row r="44" spans="1:9" ht="15.75">
      <c r="A44" s="10"/>
      <c r="B44" s="34" t="s">
        <v>25</v>
      </c>
      <c r="C44" s="10" t="s">
        <v>17</v>
      </c>
      <c r="D44" s="26">
        <f>2609.92</f>
        <v>2609.92</v>
      </c>
      <c r="E44" s="27">
        <v>41275</v>
      </c>
      <c r="F44" s="27">
        <v>41455</v>
      </c>
      <c r="G44" s="29"/>
      <c r="H44" s="29"/>
      <c r="I44" s="29"/>
    </row>
    <row r="45" spans="1:9" ht="15.75">
      <c r="A45" s="10"/>
      <c r="B45" s="34" t="s">
        <v>41</v>
      </c>
      <c r="C45" s="10" t="s">
        <v>17</v>
      </c>
      <c r="D45" s="26">
        <f>24194.27</f>
        <v>24194.27</v>
      </c>
      <c r="E45" s="27">
        <v>41275</v>
      </c>
      <c r="F45" s="27">
        <v>41455</v>
      </c>
      <c r="G45" s="29"/>
      <c r="H45" s="29"/>
      <c r="I45" s="29"/>
    </row>
    <row r="46" spans="1:9" ht="15.75">
      <c r="A46" s="10"/>
      <c r="B46" s="34" t="s">
        <v>42</v>
      </c>
      <c r="C46" s="10" t="s">
        <v>17</v>
      </c>
      <c r="D46" s="26">
        <f>5590.63</f>
        <v>5590.63</v>
      </c>
      <c r="E46" s="27">
        <v>41275</v>
      </c>
      <c r="F46" s="27">
        <v>41455</v>
      </c>
      <c r="G46" s="30"/>
      <c r="H46" s="30"/>
      <c r="I46" s="30"/>
    </row>
    <row r="47" spans="1:9" ht="15.75">
      <c r="A47" s="10"/>
      <c r="B47" s="23" t="s">
        <v>26</v>
      </c>
      <c r="C47" s="10" t="s">
        <v>17</v>
      </c>
      <c r="D47" s="31"/>
      <c r="E47" s="10"/>
      <c r="F47" s="11"/>
      <c r="G47" s="11"/>
      <c r="H47" s="11"/>
      <c r="I47" s="11"/>
    </row>
    <row r="48" spans="1:9" ht="31.5">
      <c r="A48" s="10"/>
      <c r="B48" s="23" t="s">
        <v>27</v>
      </c>
      <c r="C48" s="10" t="s">
        <v>17</v>
      </c>
      <c r="D48" s="31"/>
      <c r="E48" s="10"/>
      <c r="F48" s="11"/>
      <c r="G48" s="11"/>
      <c r="H48" s="11"/>
      <c r="I48" s="11"/>
    </row>
    <row r="49" spans="1:9" ht="31.5">
      <c r="A49" s="10"/>
      <c r="B49" s="23" t="s">
        <v>28</v>
      </c>
      <c r="C49" s="10" t="s">
        <v>29</v>
      </c>
      <c r="D49" s="31"/>
      <c r="E49" s="10"/>
      <c r="F49" s="11"/>
      <c r="G49" s="11"/>
      <c r="H49" s="11"/>
      <c r="I49" s="11"/>
    </row>
    <row r="50" spans="1:9" s="22" customFormat="1" ht="15.75">
      <c r="A50" s="16"/>
      <c r="B50" s="17" t="s">
        <v>43</v>
      </c>
      <c r="C50" s="18"/>
      <c r="D50" s="32"/>
      <c r="E50" s="19"/>
      <c r="F50" s="20"/>
      <c r="G50" s="20"/>
      <c r="H50" s="20"/>
      <c r="I50" s="21"/>
    </row>
    <row r="51" spans="1:6" ht="15.75">
      <c r="A51" s="10"/>
      <c r="B51" s="23" t="s">
        <v>31</v>
      </c>
      <c r="C51" s="10" t="s">
        <v>17</v>
      </c>
      <c r="D51" s="33"/>
      <c r="F51" s="11"/>
    </row>
    <row r="52" spans="1:9" ht="15.75">
      <c r="A52" s="10"/>
      <c r="B52" s="34" t="s">
        <v>32</v>
      </c>
      <c r="C52" s="10" t="s">
        <v>17</v>
      </c>
      <c r="D52" s="35">
        <f aca="true" t="shared" si="0" ref="D52:D67">D31</f>
        <v>8848.21</v>
      </c>
      <c r="E52" s="27">
        <v>41275</v>
      </c>
      <c r="F52" s="27">
        <v>41455</v>
      </c>
      <c r="G52" s="28" t="str">
        <f>G31</f>
        <v>Приказ
от 12.12.2012
№ 373-п</v>
      </c>
      <c r="H52" s="28" t="str">
        <f>H31</f>
        <v>РЭК
Красноярского
края</v>
      </c>
      <c r="I52" s="28" t="str">
        <f>I31</f>
        <v>Общественно-
политическая газета
Шушенского района
"Ленинская искра"
№1(8419) от 03.01.2013</v>
      </c>
    </row>
    <row r="53" spans="1:9" ht="15.75">
      <c r="A53" s="10"/>
      <c r="B53" s="34" t="s">
        <v>18</v>
      </c>
      <c r="C53" s="10" t="s">
        <v>17</v>
      </c>
      <c r="D53" s="35">
        <f t="shared" si="0"/>
        <v>3629.15</v>
      </c>
      <c r="E53" s="27">
        <v>41275</v>
      </c>
      <c r="F53" s="27">
        <v>41455</v>
      </c>
      <c r="G53" s="29"/>
      <c r="H53" s="29"/>
      <c r="I53" s="29"/>
    </row>
    <row r="54" spans="1:9" ht="15.75">
      <c r="A54" s="10"/>
      <c r="B54" s="34" t="s">
        <v>33</v>
      </c>
      <c r="C54" s="10" t="s">
        <v>17</v>
      </c>
      <c r="D54" s="35">
        <f t="shared" si="0"/>
        <v>3379.12</v>
      </c>
      <c r="E54" s="27">
        <v>41275</v>
      </c>
      <c r="F54" s="27">
        <v>41455</v>
      </c>
      <c r="G54" s="29"/>
      <c r="H54" s="29"/>
      <c r="I54" s="29"/>
    </row>
    <row r="55" spans="1:9" ht="15.75">
      <c r="A55" s="10"/>
      <c r="B55" s="34" t="s">
        <v>34</v>
      </c>
      <c r="C55" s="10" t="s">
        <v>17</v>
      </c>
      <c r="D55" s="35">
        <f t="shared" si="0"/>
        <v>4073.94</v>
      </c>
      <c r="E55" s="27">
        <v>41275</v>
      </c>
      <c r="F55" s="27">
        <v>41455</v>
      </c>
      <c r="G55" s="29"/>
      <c r="H55" s="29"/>
      <c r="I55" s="29"/>
    </row>
    <row r="56" spans="1:9" ht="15.75">
      <c r="A56" s="10"/>
      <c r="B56" s="34" t="s">
        <v>35</v>
      </c>
      <c r="C56" s="10" t="s">
        <v>17</v>
      </c>
      <c r="D56" s="35">
        <f t="shared" si="0"/>
        <v>3073.18</v>
      </c>
      <c r="E56" s="27">
        <v>41275</v>
      </c>
      <c r="F56" s="27">
        <v>41455</v>
      </c>
      <c r="G56" s="29"/>
      <c r="H56" s="29"/>
      <c r="I56" s="29"/>
    </row>
    <row r="57" spans="1:9" ht="15.75">
      <c r="A57" s="10"/>
      <c r="B57" s="34" t="s">
        <v>36</v>
      </c>
      <c r="C57" s="10" t="s">
        <v>17</v>
      </c>
      <c r="D57" s="35">
        <f t="shared" si="0"/>
        <v>4218.54</v>
      </c>
      <c r="E57" s="27">
        <v>41275</v>
      </c>
      <c r="F57" s="27">
        <v>41455</v>
      </c>
      <c r="G57" s="29"/>
      <c r="H57" s="29"/>
      <c r="I57" s="29"/>
    </row>
    <row r="58" spans="1:9" ht="15.75">
      <c r="A58" s="10"/>
      <c r="B58" s="34" t="s">
        <v>22</v>
      </c>
      <c r="C58" s="10" t="s">
        <v>17</v>
      </c>
      <c r="D58" s="35">
        <f t="shared" si="0"/>
        <v>2429.13</v>
      </c>
      <c r="E58" s="27">
        <v>41275</v>
      </c>
      <c r="F58" s="27">
        <v>41455</v>
      </c>
      <c r="G58" s="29"/>
      <c r="H58" s="29"/>
      <c r="I58" s="29"/>
    </row>
    <row r="59" spans="1:9" ht="15.75">
      <c r="A59" s="10"/>
      <c r="B59" s="34" t="s">
        <v>37</v>
      </c>
      <c r="C59" s="10" t="s">
        <v>17</v>
      </c>
      <c r="D59" s="35">
        <f t="shared" si="0"/>
        <v>8456.42</v>
      </c>
      <c r="E59" s="27">
        <v>41275</v>
      </c>
      <c r="F59" s="27">
        <v>41455</v>
      </c>
      <c r="G59" s="29"/>
      <c r="H59" s="29"/>
      <c r="I59" s="29"/>
    </row>
    <row r="60" spans="1:9" ht="15.75">
      <c r="A60" s="10"/>
      <c r="B60" s="34" t="s">
        <v>23</v>
      </c>
      <c r="C60" s="10" t="s">
        <v>17</v>
      </c>
      <c r="D60" s="35">
        <f t="shared" si="0"/>
        <v>1079.78</v>
      </c>
      <c r="E60" s="27">
        <v>41275</v>
      </c>
      <c r="F60" s="27">
        <v>41455</v>
      </c>
      <c r="G60" s="29"/>
      <c r="H60" s="29"/>
      <c r="I60" s="29"/>
    </row>
    <row r="61" spans="1:9" ht="15.75">
      <c r="A61" s="10"/>
      <c r="B61" s="34" t="s">
        <v>38</v>
      </c>
      <c r="C61" s="10" t="s">
        <v>17</v>
      </c>
      <c r="D61" s="35">
        <f t="shared" si="0"/>
        <v>8179.2</v>
      </c>
      <c r="E61" s="27">
        <v>41275</v>
      </c>
      <c r="F61" s="27">
        <v>41455</v>
      </c>
      <c r="G61" s="29"/>
      <c r="H61" s="29"/>
      <c r="I61" s="29"/>
    </row>
    <row r="62" spans="1:9" ht="15.75">
      <c r="A62" s="10"/>
      <c r="B62" s="34" t="s">
        <v>39</v>
      </c>
      <c r="C62" s="10" t="s">
        <v>17</v>
      </c>
      <c r="D62" s="35">
        <f t="shared" si="0"/>
        <v>7445.9</v>
      </c>
      <c r="E62" s="27">
        <v>41275</v>
      </c>
      <c r="F62" s="27">
        <v>41455</v>
      </c>
      <c r="G62" s="29"/>
      <c r="H62" s="29"/>
      <c r="I62" s="29"/>
    </row>
    <row r="63" spans="1:9" ht="15.75">
      <c r="A63" s="10"/>
      <c r="B63" s="34" t="s">
        <v>40</v>
      </c>
      <c r="C63" s="10" t="s">
        <v>17</v>
      </c>
      <c r="D63" s="35">
        <f t="shared" si="0"/>
        <v>3345.29</v>
      </c>
      <c r="E63" s="27">
        <v>41275</v>
      </c>
      <c r="F63" s="27">
        <v>41455</v>
      </c>
      <c r="G63" s="29"/>
      <c r="H63" s="29"/>
      <c r="I63" s="29"/>
    </row>
    <row r="64" spans="1:9" ht="15.75">
      <c r="A64" s="10"/>
      <c r="B64" s="34" t="s">
        <v>24</v>
      </c>
      <c r="C64" s="10" t="s">
        <v>17</v>
      </c>
      <c r="D64" s="35">
        <f t="shared" si="0"/>
        <v>2307.95</v>
      </c>
      <c r="E64" s="27">
        <v>41275</v>
      </c>
      <c r="F64" s="27">
        <v>41455</v>
      </c>
      <c r="G64" s="29"/>
      <c r="H64" s="29"/>
      <c r="I64" s="29"/>
    </row>
    <row r="65" spans="1:9" ht="15.75">
      <c r="A65" s="10"/>
      <c r="B65" s="34" t="s">
        <v>25</v>
      </c>
      <c r="C65" s="10" t="s">
        <v>17</v>
      </c>
      <c r="D65" s="35">
        <f t="shared" si="0"/>
        <v>2609.92</v>
      </c>
      <c r="E65" s="27">
        <v>41275</v>
      </c>
      <c r="F65" s="27">
        <v>41455</v>
      </c>
      <c r="G65" s="29"/>
      <c r="H65" s="29"/>
      <c r="I65" s="29"/>
    </row>
    <row r="66" spans="1:9" ht="15.75">
      <c r="A66" s="10"/>
      <c r="B66" s="34" t="s">
        <v>41</v>
      </c>
      <c r="C66" s="10" t="s">
        <v>17</v>
      </c>
      <c r="D66" s="35">
        <f t="shared" si="0"/>
        <v>24194.27</v>
      </c>
      <c r="E66" s="27">
        <v>41275</v>
      </c>
      <c r="F66" s="27">
        <v>41455</v>
      </c>
      <c r="G66" s="29"/>
      <c r="H66" s="29"/>
      <c r="I66" s="29"/>
    </row>
    <row r="67" spans="1:9" ht="15.75">
      <c r="A67" s="10"/>
      <c r="B67" s="34" t="s">
        <v>42</v>
      </c>
      <c r="C67" s="10" t="s">
        <v>17</v>
      </c>
      <c r="D67" s="35">
        <f t="shared" si="0"/>
        <v>5590.63</v>
      </c>
      <c r="E67" s="27">
        <v>41275</v>
      </c>
      <c r="F67" s="27">
        <v>41455</v>
      </c>
      <c r="G67" s="30"/>
      <c r="H67" s="30"/>
      <c r="I67" s="30"/>
    </row>
    <row r="68" spans="1:9" ht="15.75">
      <c r="A68" s="10"/>
      <c r="B68" s="23" t="s">
        <v>26</v>
      </c>
      <c r="C68" s="10" t="s">
        <v>17</v>
      </c>
      <c r="D68" s="31"/>
      <c r="E68" s="10"/>
      <c r="F68" s="11"/>
      <c r="G68" s="11"/>
      <c r="H68" s="11"/>
      <c r="I68" s="11"/>
    </row>
    <row r="69" spans="1:9" ht="31.5">
      <c r="A69" s="10"/>
      <c r="B69" s="23" t="s">
        <v>27</v>
      </c>
      <c r="C69" s="10" t="s">
        <v>17</v>
      </c>
      <c r="D69" s="31"/>
      <c r="E69" s="10"/>
      <c r="F69" s="11"/>
      <c r="G69" s="11"/>
      <c r="H69" s="11"/>
      <c r="I69" s="11"/>
    </row>
    <row r="70" spans="1:9" ht="31.5">
      <c r="A70" s="10"/>
      <c r="B70" s="23" t="s">
        <v>28</v>
      </c>
      <c r="C70" s="10" t="s">
        <v>29</v>
      </c>
      <c r="D70" s="31"/>
      <c r="E70" s="10"/>
      <c r="F70" s="11"/>
      <c r="G70" s="11"/>
      <c r="H70" s="11"/>
      <c r="I70" s="11"/>
    </row>
    <row r="71" spans="1:9" s="22" customFormat="1" ht="47.25">
      <c r="A71" s="16">
        <v>2</v>
      </c>
      <c r="B71" s="36" t="s">
        <v>44</v>
      </c>
      <c r="C71" s="16" t="s">
        <v>17</v>
      </c>
      <c r="D71" s="37"/>
      <c r="E71" s="19"/>
      <c r="F71" s="20"/>
      <c r="G71" s="20"/>
      <c r="H71" s="20"/>
      <c r="I71" s="21"/>
    </row>
    <row r="72" spans="1:9" ht="35.25" customHeight="1">
      <c r="A72" s="10"/>
      <c r="B72" s="23" t="s">
        <v>45</v>
      </c>
      <c r="C72" s="10" t="s">
        <v>17</v>
      </c>
      <c r="D72" s="31"/>
      <c r="E72" s="10"/>
      <c r="F72" s="11"/>
      <c r="G72" s="11"/>
      <c r="H72" s="11"/>
      <c r="I72" s="11"/>
    </row>
    <row r="73" spans="1:9" ht="47.25">
      <c r="A73" s="10"/>
      <c r="B73" s="23" t="s">
        <v>46</v>
      </c>
      <c r="C73" s="10" t="s">
        <v>17</v>
      </c>
      <c r="D73" s="31"/>
      <c r="E73" s="10"/>
      <c r="F73" s="11"/>
      <c r="G73" s="11"/>
      <c r="H73" s="11"/>
      <c r="I73" s="11"/>
    </row>
    <row r="74" spans="1:9" ht="47.25">
      <c r="A74" s="10"/>
      <c r="B74" s="23" t="s">
        <v>47</v>
      </c>
      <c r="C74" s="10" t="s">
        <v>17</v>
      </c>
      <c r="D74" s="31"/>
      <c r="E74" s="10"/>
      <c r="F74" s="11"/>
      <c r="G74" s="11"/>
      <c r="H74" s="11"/>
      <c r="I74" s="11"/>
    </row>
    <row r="75" spans="1:9" ht="47.25">
      <c r="A75" s="10">
        <v>3</v>
      </c>
      <c r="B75" s="11" t="s">
        <v>48</v>
      </c>
      <c r="C75" s="10" t="s">
        <v>17</v>
      </c>
      <c r="D75" s="31"/>
      <c r="E75" s="10"/>
      <c r="F75" s="11"/>
      <c r="G75" s="11"/>
      <c r="H75" s="11"/>
      <c r="I75" s="11"/>
    </row>
    <row r="76" spans="1:9" ht="47.25">
      <c r="A76" s="10">
        <v>4</v>
      </c>
      <c r="B76" s="11" t="s">
        <v>49</v>
      </c>
      <c r="C76" s="10" t="s">
        <v>17</v>
      </c>
      <c r="D76" s="31"/>
      <c r="E76" s="10"/>
      <c r="F76" s="11"/>
      <c r="G76" s="11"/>
      <c r="H76" s="11"/>
      <c r="I76" s="11"/>
    </row>
    <row r="77" spans="1:9" ht="47.25">
      <c r="A77" s="10">
        <v>5</v>
      </c>
      <c r="B77" s="11" t="s">
        <v>50</v>
      </c>
      <c r="C77" s="10" t="s">
        <v>51</v>
      </c>
      <c r="D77" s="31"/>
      <c r="E77" s="10"/>
      <c r="F77" s="11"/>
      <c r="G77" s="11"/>
      <c r="H77" s="11"/>
      <c r="I77" s="11"/>
    </row>
    <row r="78" spans="1:9" ht="47.25">
      <c r="A78" s="10">
        <v>6</v>
      </c>
      <c r="B78" s="11" t="s">
        <v>52</v>
      </c>
      <c r="C78" s="10" t="s">
        <v>51</v>
      </c>
      <c r="D78" s="31"/>
      <c r="E78" s="10"/>
      <c r="F78" s="11"/>
      <c r="G78" s="11"/>
      <c r="H78" s="11"/>
      <c r="I78" s="11"/>
    </row>
    <row r="79" spans="1:9" ht="31.5">
      <c r="A79" s="10">
        <v>7</v>
      </c>
      <c r="B79" s="11" t="s">
        <v>53</v>
      </c>
      <c r="C79" s="10" t="s">
        <v>54</v>
      </c>
      <c r="D79" s="31"/>
      <c r="E79" s="10"/>
      <c r="F79" s="11"/>
      <c r="G79" s="11"/>
      <c r="H79" s="11"/>
      <c r="I79" s="11"/>
    </row>
  </sheetData>
  <mergeCells count="13">
    <mergeCell ref="G52:G67"/>
    <mergeCell ref="H52:H67"/>
    <mergeCell ref="I52:I67"/>
    <mergeCell ref="G21:G25"/>
    <mergeCell ref="H21:H25"/>
    <mergeCell ref="I21:I25"/>
    <mergeCell ref="G31:G46"/>
    <mergeCell ref="H31:H46"/>
    <mergeCell ref="I31:I46"/>
    <mergeCell ref="A10:I10"/>
    <mergeCell ref="A14:I14"/>
    <mergeCell ref="C13:G13"/>
    <mergeCell ref="A11:I11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7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72"/>
  <sheetViews>
    <sheetView showGridLines="0" zoomScale="85" zoomScaleNormal="85" zoomScaleSheetLayoutView="54" workbookViewId="0" topLeftCell="A1">
      <selection activeCell="F20" sqref="F20:G20"/>
    </sheetView>
  </sheetViews>
  <sheetFormatPr defaultColWidth="9.00390625" defaultRowHeight="12.75"/>
  <cols>
    <col min="1" max="1" width="3.75390625" style="1" bestFit="1" customWidth="1"/>
    <col min="2" max="2" width="46.75390625" style="0" bestFit="1" customWidth="1"/>
    <col min="3" max="3" width="13.375" style="1" customWidth="1"/>
    <col min="4" max="4" width="13.875" style="1" bestFit="1" customWidth="1"/>
    <col min="5" max="5" width="13.375" style="1" bestFit="1" customWidth="1"/>
    <col min="6" max="7" width="19.375" style="0" bestFit="1" customWidth="1"/>
    <col min="8" max="8" width="21.25390625" style="0" bestFit="1" customWidth="1"/>
    <col min="9" max="9" width="25.625" style="0" bestFit="1" customWidth="1"/>
  </cols>
  <sheetData>
    <row r="1" spans="9:12" ht="15.75">
      <c r="I1" s="2" t="s">
        <v>0</v>
      </c>
      <c r="L1" s="2"/>
    </row>
    <row r="2" ht="15.75">
      <c r="L2" s="2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L3" s="2"/>
    </row>
    <row r="4" spans="1:12" ht="38.25" customHeight="1">
      <c r="A4" s="3" t="s">
        <v>55</v>
      </c>
      <c r="B4" s="3"/>
      <c r="C4" s="3"/>
      <c r="D4" s="3"/>
      <c r="E4" s="3"/>
      <c r="F4" s="3"/>
      <c r="G4" s="3"/>
      <c r="H4" s="3"/>
      <c r="I4" s="3"/>
      <c r="L4" s="2"/>
    </row>
    <row r="5" spans="1:12" ht="26.25" customHeight="1">
      <c r="A5" s="4"/>
      <c r="B5" s="4"/>
      <c r="C5" s="4"/>
      <c r="D5" s="4"/>
      <c r="E5" s="4"/>
      <c r="F5" s="4"/>
      <c r="G5" s="4"/>
      <c r="H5" s="4"/>
      <c r="I5" s="4"/>
      <c r="L5" s="2"/>
    </row>
    <row r="6" spans="1:12" ht="16.5">
      <c r="A6" s="5"/>
      <c r="B6" s="5"/>
      <c r="C6" s="6" t="s">
        <v>3</v>
      </c>
      <c r="D6" s="6"/>
      <c r="E6" s="6"/>
      <c r="F6" s="6"/>
      <c r="G6" s="6"/>
      <c r="H6" s="5"/>
      <c r="I6" s="5"/>
      <c r="L6" s="2"/>
    </row>
    <row r="7" spans="1:12" ht="15.75">
      <c r="A7" s="7" t="s">
        <v>4</v>
      </c>
      <c r="B7" s="7"/>
      <c r="C7" s="7"/>
      <c r="D7" s="7"/>
      <c r="E7" s="7"/>
      <c r="F7" s="7"/>
      <c r="G7" s="7"/>
      <c r="H7" s="7"/>
      <c r="I7" s="7"/>
      <c r="L7" s="2"/>
    </row>
    <row r="8" ht="15.75">
      <c r="L8" s="2"/>
    </row>
    <row r="9" spans="1:9" s="9" customFormat="1" ht="78.7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</row>
    <row r="10" spans="1:9" s="1" customFormat="1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ht="31.5">
      <c r="A11" s="10">
        <v>1</v>
      </c>
      <c r="B11" s="11" t="s">
        <v>14</v>
      </c>
      <c r="C11" s="12"/>
      <c r="D11" s="13"/>
      <c r="E11" s="13"/>
      <c r="F11" s="14"/>
      <c r="G11" s="14"/>
      <c r="H11" s="14"/>
      <c r="I11" s="15"/>
    </row>
    <row r="12" spans="1:9" s="22" customFormat="1" ht="15.75">
      <c r="A12" s="16"/>
      <c r="B12" s="17" t="s">
        <v>15</v>
      </c>
      <c r="C12" s="18"/>
      <c r="D12" s="19"/>
      <c r="E12" s="19"/>
      <c r="F12" s="20"/>
      <c r="G12" s="20"/>
      <c r="H12" s="20"/>
      <c r="I12" s="21"/>
    </row>
    <row r="13" spans="1:6" ht="15.75">
      <c r="A13" s="10"/>
      <c r="B13" s="23" t="s">
        <v>16</v>
      </c>
      <c r="C13" s="10" t="s">
        <v>17</v>
      </c>
      <c r="D13" s="24"/>
      <c r="F13" s="11"/>
    </row>
    <row r="14" spans="1:9" ht="15.75" customHeight="1">
      <c r="A14" s="10"/>
      <c r="B14" s="25" t="s">
        <v>18</v>
      </c>
      <c r="C14" s="10" t="s">
        <v>17</v>
      </c>
      <c r="D14" s="26">
        <f>4792</f>
        <v>4792</v>
      </c>
      <c r="E14" s="27">
        <v>41456</v>
      </c>
      <c r="F14" s="27"/>
      <c r="G14" s="28" t="s">
        <v>19</v>
      </c>
      <c r="H14" s="28" t="s">
        <v>20</v>
      </c>
      <c r="I14" s="28" t="s">
        <v>21</v>
      </c>
    </row>
    <row r="15" spans="1:9" ht="15.75">
      <c r="A15" s="10"/>
      <c r="B15" s="25" t="s">
        <v>22</v>
      </c>
      <c r="C15" s="10" t="s">
        <v>17</v>
      </c>
      <c r="D15" s="26">
        <f>3207.48</f>
        <v>3207.48</v>
      </c>
      <c r="E15" s="27">
        <v>41456</v>
      </c>
      <c r="F15" s="27"/>
      <c r="G15" s="29"/>
      <c r="H15" s="29"/>
      <c r="I15" s="29"/>
    </row>
    <row r="16" spans="1:9" ht="15.75">
      <c r="A16" s="10"/>
      <c r="B16" s="25" t="s">
        <v>23</v>
      </c>
      <c r="C16" s="10" t="s">
        <v>17</v>
      </c>
      <c r="D16" s="26">
        <f>1425.76</f>
        <v>1425.76</v>
      </c>
      <c r="E16" s="27">
        <v>41456</v>
      </c>
      <c r="F16" s="27"/>
      <c r="G16" s="29"/>
      <c r="H16" s="29"/>
      <c r="I16" s="29"/>
    </row>
    <row r="17" spans="1:9" ht="15.75">
      <c r="A17" s="10"/>
      <c r="B17" s="25" t="s">
        <v>24</v>
      </c>
      <c r="C17" s="10" t="s">
        <v>17</v>
      </c>
      <c r="D17" s="26">
        <f>3047.47</f>
        <v>3047.47</v>
      </c>
      <c r="E17" s="27">
        <v>41456</v>
      </c>
      <c r="F17" s="27"/>
      <c r="G17" s="29"/>
      <c r="H17" s="29"/>
      <c r="I17" s="29"/>
    </row>
    <row r="18" spans="1:9" ht="15.75">
      <c r="A18" s="10"/>
      <c r="B18" s="25" t="s">
        <v>25</v>
      </c>
      <c r="C18" s="10" t="s">
        <v>17</v>
      </c>
      <c r="D18" s="26">
        <f>3230.55</f>
        <v>3230.55</v>
      </c>
      <c r="E18" s="27">
        <v>41456</v>
      </c>
      <c r="F18" s="27"/>
      <c r="G18" s="30"/>
      <c r="H18" s="30"/>
      <c r="I18" s="30"/>
    </row>
    <row r="19" spans="1:9" ht="15.75">
      <c r="A19" s="10"/>
      <c r="B19" s="23" t="s">
        <v>26</v>
      </c>
      <c r="C19" s="10" t="s">
        <v>17</v>
      </c>
      <c r="D19" s="31"/>
      <c r="E19" s="10"/>
      <c r="F19" s="11"/>
      <c r="G19" s="11"/>
      <c r="H19" s="11"/>
      <c r="I19" s="11"/>
    </row>
    <row r="20" spans="1:9" ht="31.5">
      <c r="A20" s="10"/>
      <c r="B20" s="23" t="s">
        <v>27</v>
      </c>
      <c r="C20" s="10" t="s">
        <v>17</v>
      </c>
      <c r="D20" s="31"/>
      <c r="E20" s="10"/>
      <c r="F20" s="11"/>
      <c r="G20" s="11"/>
      <c r="H20" s="11"/>
      <c r="I20" s="11"/>
    </row>
    <row r="21" spans="1:9" ht="31.5">
      <c r="A21" s="10"/>
      <c r="B21" s="23" t="s">
        <v>28</v>
      </c>
      <c r="C21" s="10" t="s">
        <v>29</v>
      </c>
      <c r="D21" s="31"/>
      <c r="E21" s="10"/>
      <c r="F21" s="11"/>
      <c r="G21" s="11"/>
      <c r="H21" s="11"/>
      <c r="I21" s="11"/>
    </row>
    <row r="22" spans="1:9" s="22" customFormat="1" ht="15.75">
      <c r="A22" s="16"/>
      <c r="B22" s="17" t="s">
        <v>30</v>
      </c>
      <c r="C22" s="18"/>
      <c r="D22" s="32"/>
      <c r="E22" s="19"/>
      <c r="F22" s="20"/>
      <c r="G22" s="20"/>
      <c r="H22" s="20"/>
      <c r="I22" s="21"/>
    </row>
    <row r="23" spans="1:6" ht="15.75">
      <c r="A23" s="10"/>
      <c r="B23" s="23" t="s">
        <v>31</v>
      </c>
      <c r="C23" s="10" t="s">
        <v>17</v>
      </c>
      <c r="D23" s="33"/>
      <c r="F23" s="11"/>
    </row>
    <row r="24" spans="1:9" ht="15.75">
      <c r="A24" s="10"/>
      <c r="B24" s="34" t="s">
        <v>32</v>
      </c>
      <c r="C24" s="10" t="s">
        <v>17</v>
      </c>
      <c r="D24" s="26">
        <f>9230.81</f>
        <v>9230.81</v>
      </c>
      <c r="E24" s="27">
        <v>41456</v>
      </c>
      <c r="F24" s="27"/>
      <c r="G24" s="28" t="str">
        <f>G14</f>
        <v>Приказ
от 12.12.2012
№ 373-п</v>
      </c>
      <c r="H24" s="28" t="str">
        <f>H14</f>
        <v>РЭК
Красноярского
края</v>
      </c>
      <c r="I24" s="28" t="str">
        <f>I14</f>
        <v>Общественно-
политическая газета
Шушенского района
"Ленинская искра"
№1(8419) от 03.01.2013</v>
      </c>
    </row>
    <row r="25" spans="1:9" ht="15.75">
      <c r="A25" s="10"/>
      <c r="B25" s="34" t="s">
        <v>18</v>
      </c>
      <c r="C25" s="10" t="s">
        <v>17</v>
      </c>
      <c r="D25" s="26">
        <f>4061.02</f>
        <v>4061.02</v>
      </c>
      <c r="E25" s="27">
        <v>41456</v>
      </c>
      <c r="F25" s="27"/>
      <c r="G25" s="29"/>
      <c r="H25" s="29"/>
      <c r="I25" s="29"/>
    </row>
    <row r="26" spans="1:9" ht="15.75">
      <c r="A26" s="10"/>
      <c r="B26" s="34" t="s">
        <v>33</v>
      </c>
      <c r="C26" s="10" t="s">
        <v>17</v>
      </c>
      <c r="D26" s="26">
        <f>3637.01</f>
        <v>3637.01</v>
      </c>
      <c r="E26" s="27">
        <v>41456</v>
      </c>
      <c r="F26" s="27"/>
      <c r="G26" s="29"/>
      <c r="H26" s="29"/>
      <c r="I26" s="29"/>
    </row>
    <row r="27" spans="1:9" ht="15.75">
      <c r="A27" s="10"/>
      <c r="B27" s="34" t="s">
        <v>34</v>
      </c>
      <c r="C27" s="10" t="s">
        <v>17</v>
      </c>
      <c r="D27" s="26">
        <f>4394.78</f>
        <v>4394.78</v>
      </c>
      <c r="E27" s="27">
        <v>41456</v>
      </c>
      <c r="F27" s="27"/>
      <c r="G27" s="29"/>
      <c r="H27" s="29"/>
      <c r="I27" s="29"/>
    </row>
    <row r="28" spans="1:9" ht="15.75">
      <c r="A28" s="10"/>
      <c r="B28" s="34" t="s">
        <v>35</v>
      </c>
      <c r="C28" s="10" t="s">
        <v>17</v>
      </c>
      <c r="D28" s="26">
        <f>3265.19</f>
        <v>3265.19</v>
      </c>
      <c r="E28" s="27">
        <v>41456</v>
      </c>
      <c r="F28" s="27"/>
      <c r="G28" s="29"/>
      <c r="H28" s="29"/>
      <c r="I28" s="29"/>
    </row>
    <row r="29" spans="1:9" ht="15.75">
      <c r="A29" s="10"/>
      <c r="B29" s="34" t="s">
        <v>36</v>
      </c>
      <c r="C29" s="10" t="s">
        <v>17</v>
      </c>
      <c r="D29" s="26">
        <f>4452.45</f>
        <v>4452.45</v>
      </c>
      <c r="E29" s="27">
        <v>41456</v>
      </c>
      <c r="F29" s="27"/>
      <c r="G29" s="29"/>
      <c r="H29" s="29"/>
      <c r="I29" s="29"/>
    </row>
    <row r="30" spans="1:9" ht="15.75">
      <c r="A30" s="10"/>
      <c r="B30" s="34" t="s">
        <v>22</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s="29"/>
      <c r="I30" s="29"/>
    </row>
    <row r="31" spans="1:9" ht="15.75">
      <c r="A31" s="10"/>
      <c r="B31" s="34" t="s">
        <v>37</v>
      </c>
      <c r="C31" s="10" t="s">
        <v>17</v>
      </c>
      <c r="D31" s="26">
        <f>8732.69</f>
        <v>8732.69</v>
      </c>
      <c r="E31" s="27">
        <v>41456</v>
      </c>
      <c r="F31" s="27"/>
      <c r="G31" s="29"/>
      <c r="H31" s="29"/>
      <c r="I31" s="29"/>
    </row>
    <row r="32" spans="1:9" ht="15.75">
      <c r="A32" s="10"/>
      <c r="B32" s="34" t="s">
        <v>23</v>
      </c>
      <c r="C32" s="10" t="s">
        <v>17</v>
      </c>
      <c r="D32" s="26">
        <f>1208.27</f>
        <v>1208.27</v>
      </c>
      <c r="E32" s="27">
        <v>41456</v>
      </c>
      <c r="F32" s="27"/>
      <c r="G32" s="29"/>
      <c r="H32" s="29"/>
      <c r="I32" s="29"/>
    </row>
    <row r="33" spans="1:9" ht="15.75">
      <c r="A33" s="10"/>
      <c r="B33" s="34" t="s">
        <v>38</v>
      </c>
      <c r="C33" s="10" t="s">
        <v>17</v>
      </c>
      <c r="D33" s="26">
        <f>8389</f>
        <v>8389</v>
      </c>
      <c r="E33" s="27">
        <v>41456</v>
      </c>
      <c r="F33" s="27"/>
      <c r="G33" s="29"/>
      <c r="H33" s="29"/>
      <c r="I33" s="29"/>
    </row>
    <row r="34" spans="1:9" ht="15.75">
      <c r="A34" s="10"/>
      <c r="B34" s="34" t="s">
        <v>39</v>
      </c>
      <c r="C34" s="10" t="s">
        <v>17</v>
      </c>
      <c r="D34" s="26">
        <f>7520.73</f>
        <v>7520.73</v>
      </c>
      <c r="E34" s="27">
        <v>41456</v>
      </c>
      <c r="F34" s="27"/>
      <c r="G34" s="29"/>
      <c r="H34" s="29"/>
      <c r="I34" s="29"/>
    </row>
    <row r="35" spans="1:9" ht="15.75">
      <c r="A35" s="10"/>
      <c r="B35" s="34" t="s">
        <v>40</v>
      </c>
      <c r="C35" s="10" t="s">
        <v>17</v>
      </c>
      <c r="D35" s="26">
        <f>3646.27</f>
        <v>3646.27</v>
      </c>
      <c r="E35" s="27">
        <v>41456</v>
      </c>
      <c r="F35" s="27"/>
      <c r="G35" s="29"/>
      <c r="H35" s="29"/>
      <c r="I35" s="29"/>
    </row>
    <row r="36" spans="1:9" ht="15.75">
      <c r="A36" s="10"/>
      <c r="B36" s="34" t="s">
        <v>24</v>
      </c>
      <c r="C36" s="10" t="s">
        <v>17</v>
      </c>
      <c r="D36" s="26">
        <f>2582.6</f>
        <v>2582.6</v>
      </c>
      <c r="E36" s="27">
        <v>41456</v>
      </c>
      <c r="F36" s="27"/>
      <c r="G36" s="29"/>
      <c r="H36" s="29"/>
      <c r="I36" s="29"/>
    </row>
    <row r="37" spans="1:9" ht="15.75">
      <c r="A37" s="10"/>
      <c r="B37" s="34" t="s">
        <v>25</v>
      </c>
      <c r="C37" s="10" t="s">
        <v>17</v>
      </c>
      <c r="D37" s="26">
        <f>2737.75</f>
        <v>2737.75</v>
      </c>
      <c r="E37" s="27">
        <v>41456</v>
      </c>
      <c r="F37" s="27"/>
      <c r="G37" s="29"/>
      <c r="H37" s="29"/>
      <c r="I37" s="29"/>
    </row>
    <row r="38" spans="1:9" ht="15.75">
      <c r="A38" s="10"/>
      <c r="B38" s="34" t="s">
        <v>41</v>
      </c>
      <c r="C38" s="10" t="s">
        <v>17</v>
      </c>
      <c r="D38" s="26">
        <f>24283.06</f>
        <v>24283.06</v>
      </c>
      <c r="E38" s="27">
        <v>41456</v>
      </c>
      <c r="F38" s="27"/>
      <c r="G38" s="29"/>
      <c r="H38" s="29"/>
      <c r="I38" s="29"/>
    </row>
    <row r="39" spans="1:9" ht="15.75">
      <c r="A39" s="10"/>
      <c r="B39" s="34" t="s">
        <v>42</v>
      </c>
      <c r="C39" s="10" t="s">
        <v>17</v>
      </c>
      <c r="D39" s="26">
        <f>5886.82</f>
        <v>5886.82</v>
      </c>
      <c r="E39" s="27">
        <v>41456</v>
      </c>
      <c r="F39" s="27"/>
      <c r="G39" s="30"/>
      <c r="H39" s="30"/>
      <c r="I39" s="30"/>
    </row>
    <row r="40" spans="1:9" ht="15.75">
      <c r="A40" s="10"/>
      <c r="B40" s="23" t="s">
        <v>26</v>
      </c>
      <c r="C40" s="10" t="s">
        <v>17</v>
      </c>
      <c r="D40" s="31"/>
      <c r="E40" s="10"/>
      <c r="F40" s="11"/>
      <c r="G40" s="11"/>
      <c r="H40" s="11"/>
      <c r="I40" s="11"/>
    </row>
    <row r="41" spans="1:9" ht="31.5">
      <c r="A41" s="10"/>
      <c r="B41" s="23" t="s">
        <v>27</v>
      </c>
      <c r="C41" s="10" t="s">
        <v>17</v>
      </c>
      <c r="D41" s="31"/>
      <c r="E41" s="10"/>
      <c r="F41" s="11"/>
      <c r="G41" s="11"/>
      <c r="H41" s="11"/>
      <c r="I41" s="11"/>
    </row>
    <row r="42" spans="1:9" ht="31.5">
      <c r="A42" s="10"/>
      <c r="B42" s="23" t="s">
        <v>28</v>
      </c>
      <c r="C42" s="10" t="s">
        <v>29</v>
      </c>
      <c r="D42" s="31"/>
      <c r="E42" s="10"/>
      <c r="F42" s="11"/>
      <c r="G42" s="11"/>
      <c r="H42" s="11"/>
      <c r="I42" s="11"/>
    </row>
    <row r="43" spans="1:9" s="22" customFormat="1" ht="15.75">
      <c r="A43" s="16"/>
      <c r="B43" s="17" t="s">
        <v>43</v>
      </c>
      <c r="C43" s="18"/>
      <c r="D43" s="32"/>
      <c r="E43" s="19"/>
      <c r="F43" s="20"/>
      <c r="G43" s="20"/>
      <c r="H43" s="20"/>
      <c r="I43" s="21"/>
    </row>
    <row r="44" spans="1:6" ht="15.75">
      <c r="A44" s="10"/>
      <c r="B44" s="23" t="s">
        <v>31</v>
      </c>
      <c r="C44" s="10" t="s">
        <v>17</v>
      </c>
      <c r="D44" s="33"/>
      <c r="F44" s="11"/>
    </row>
    <row r="45" spans="1:9" ht="15.75">
      <c r="A45" s="10"/>
      <c r="B45" s="34" t="s">
        <v>32</v>
      </c>
      <c r="C45" s="10" t="s">
        <v>17</v>
      </c>
      <c r="D45" s="35">
        <f aca="true" t="shared" si="0" ref="D45:D60">D24</f>
        <v>9230.81</v>
      </c>
      <c r="E45" s="27">
        <v>41456</v>
      </c>
      <c r="F45" s="27"/>
      <c r="G45" s="28" t="str">
        <f>G24</f>
        <v>Приказ
от 12.12.2012
№ 373-п</v>
      </c>
      <c r="H45" s="28" t="str">
        <f>H24</f>
        <v>РЭК
Красноярского
края</v>
      </c>
      <c r="I45" s="28" t="str">
        <f>I24</f>
        <v>Общественно-
политическая газета
Шушенского района
"Ленинская искра"
№1(8419) от 03.01.2013</v>
      </c>
    </row>
    <row r="46" spans="1:9" ht="15.75">
      <c r="A46" s="10"/>
      <c r="B46" s="34" t="s">
        <v>18</v>
      </c>
      <c r="C46" s="10" t="s">
        <v>17</v>
      </c>
      <c r="D46" s="35">
        <f t="shared" si="0"/>
        <v>4061.02</v>
      </c>
      <c r="E46" s="27">
        <v>41456</v>
      </c>
      <c r="F46" s="27"/>
      <c r="G46" s="29"/>
      <c r="H46" s="29"/>
      <c r="I46" s="29"/>
    </row>
    <row r="47" spans="1:9" ht="15.75">
      <c r="A47" s="10"/>
      <c r="B47" s="34" t="s">
        <v>33</v>
      </c>
      <c r="C47" s="10" t="s">
        <v>17</v>
      </c>
      <c r="D47" s="35">
        <f t="shared" si="0"/>
        <v>3637.01</v>
      </c>
      <c r="E47" s="27">
        <v>41456</v>
      </c>
      <c r="F47" s="27"/>
      <c r="G47" s="29"/>
      <c r="H47" s="29"/>
      <c r="I47" s="29"/>
    </row>
    <row r="48" spans="1:9" ht="15.75">
      <c r="A48" s="10"/>
      <c r="B48" s="34" t="s">
        <v>34</v>
      </c>
      <c r="C48" s="10" t="s">
        <v>17</v>
      </c>
      <c r="D48" s="35">
        <f t="shared" si="0"/>
        <v>4394.78</v>
      </c>
      <c r="E48" s="27">
        <v>41456</v>
      </c>
      <c r="F48" s="27"/>
      <c r="G48" s="29"/>
      <c r="H48" s="29"/>
      <c r="I48" s="29"/>
    </row>
    <row r="49" spans="1:9" ht="15.75">
      <c r="A49" s="10"/>
      <c r="B49" s="34" t="s">
        <v>35</v>
      </c>
      <c r="C49" s="10" t="s">
        <v>17</v>
      </c>
      <c r="D49" s="35">
        <f t="shared" si="0"/>
        <v>3265.19</v>
      </c>
      <c r="E49" s="27">
        <v>41456</v>
      </c>
      <c r="F49" s="27"/>
      <c r="G49" s="29"/>
      <c r="H49" s="29"/>
      <c r="I49" s="29"/>
    </row>
    <row r="50" spans="1:9" ht="15.75">
      <c r="A50" s="10"/>
      <c r="B50" s="34" t="s">
        <v>36</v>
      </c>
      <c r="C50" s="10" t="s">
        <v>17</v>
      </c>
      <c r="D50" s="35">
        <f t="shared" si="0"/>
        <v>4452.45</v>
      </c>
      <c r="E50" s="27">
        <v>41456</v>
      </c>
      <c r="F50" s="27"/>
      <c r="G50" s="29"/>
      <c r="H50" s="29"/>
      <c r="I50" s="29"/>
    </row>
    <row r="51" spans="1:9" ht="15.75">
      <c r="A51" s="10"/>
      <c r="B51" s="34" t="s">
        <v>22</v>
      </c>
      <c r="C51" s="10" t="s">
        <v>17</v>
      </c>
      <c r="D51" s="35">
        <f t="shared" si="0"/>
        <v>2718.2</v>
      </c>
      <c r="E51" s="27">
        <v>41456</v>
      </c>
      <c r="F51" s="27"/>
      <c r="G51" s="29"/>
      <c r="H51" s="29"/>
      <c r="I51" s="29"/>
    </row>
    <row r="52" spans="1:9" ht="15.75">
      <c r="A52" s="10"/>
      <c r="B52" s="34" t="s">
        <v>37</v>
      </c>
      <c r="C52" s="10" t="s">
        <v>17</v>
      </c>
      <c r="D52" s="35">
        <f t="shared" si="0"/>
        <v>8732.69</v>
      </c>
      <c r="E52" s="27">
        <v>41456</v>
      </c>
      <c r="F52" s="27"/>
      <c r="G52" s="29"/>
      <c r="H52" s="29"/>
      <c r="I52" s="29"/>
    </row>
    <row r="53" spans="1:9" ht="15.75">
      <c r="A53" s="10"/>
      <c r="B53" s="34" t="s">
        <v>23</v>
      </c>
      <c r="C53" s="10" t="s">
        <v>17</v>
      </c>
      <c r="D53" s="35">
        <f t="shared" si="0"/>
        <v>1208.27</v>
      </c>
      <c r="E53" s="27">
        <v>41456</v>
      </c>
      <c r="F53" s="27"/>
      <c r="G53" s="29"/>
      <c r="H53" s="29"/>
      <c r="I53" s="29"/>
    </row>
    <row r="54" spans="1:9" ht="15.75">
      <c r="A54" s="10"/>
      <c r="B54" s="34" t="s">
        <v>38</v>
      </c>
      <c r="C54" s="10" t="s">
        <v>17</v>
      </c>
      <c r="D54" s="35">
        <f t="shared" si="0"/>
        <v>8389</v>
      </c>
      <c r="E54" s="27">
        <v>41456</v>
      </c>
      <c r="F54" s="27"/>
      <c r="G54" s="29"/>
      <c r="H54" s="29"/>
      <c r="I54" s="29"/>
    </row>
    <row r="55" spans="1:9" ht="15.75">
      <c r="A55" s="10"/>
      <c r="B55" s="34" t="s">
        <v>39</v>
      </c>
      <c r="C55" s="10" t="s">
        <v>17</v>
      </c>
      <c r="D55" s="35">
        <f t="shared" si="0"/>
        <v>7520.73</v>
      </c>
      <c r="E55" s="27">
        <v>41456</v>
      </c>
      <c r="F55" s="27"/>
      <c r="G55" s="29"/>
      <c r="H55" s="29"/>
      <c r="I55" s="29"/>
    </row>
    <row r="56" spans="1:9" ht="15.75">
      <c r="A56" s="10"/>
      <c r="B56" s="34" t="s">
        <v>40</v>
      </c>
      <c r="C56" s="10" t="s">
        <v>17</v>
      </c>
      <c r="D56" s="35">
        <f t="shared" si="0"/>
        <v>3646.27</v>
      </c>
      <c r="E56" s="27">
        <v>41456</v>
      </c>
      <c r="F56" s="27"/>
      <c r="G56" s="29"/>
      <c r="H56" s="29"/>
      <c r="I56" s="29"/>
    </row>
    <row r="57" spans="1:9" ht="15.75">
      <c r="A57" s="10"/>
      <c r="B57" s="34" t="s">
        <v>24</v>
      </c>
      <c r="C57" s="10" t="s">
        <v>17</v>
      </c>
      <c r="D57" s="35">
        <f t="shared" si="0"/>
        <v>2582.6</v>
      </c>
      <c r="E57" s="27">
        <v>41456</v>
      </c>
      <c r="F57" s="27"/>
      <c r="G57" s="29"/>
      <c r="H57" s="29"/>
      <c r="I57" s="29"/>
    </row>
    <row r="58" spans="1:9" ht="15.75">
      <c r="A58" s="10"/>
      <c r="B58" s="34" t="s">
        <v>25</v>
      </c>
      <c r="C58" s="10" t="s">
        <v>17</v>
      </c>
      <c r="D58" s="35">
        <f t="shared" si="0"/>
        <v>2737.75</v>
      </c>
      <c r="E58" s="27">
        <v>41456</v>
      </c>
      <c r="F58" s="27"/>
      <c r="G58" s="29"/>
      <c r="H58" s="29"/>
      <c r="I58" s="29"/>
    </row>
    <row r="59" spans="1:9" ht="15.75">
      <c r="A59" s="10"/>
      <c r="B59" s="34" t="s">
        <v>41</v>
      </c>
      <c r="C59" s="10" t="s">
        <v>17</v>
      </c>
      <c r="D59" s="35">
        <f t="shared" si="0"/>
        <v>24283.06</v>
      </c>
      <c r="E59" s="27">
        <v>41456</v>
      </c>
      <c r="F59" s="27"/>
      <c r="G59" s="29"/>
      <c r="H59" s="29"/>
      <c r="I59" s="29"/>
    </row>
    <row r="60" spans="1:9" ht="15.75">
      <c r="A60" s="10"/>
      <c r="B60" s="34" t="s">
        <v>42</v>
      </c>
      <c r="C60" s="10" t="s">
        <v>17</v>
      </c>
      <c r="D60" s="35">
        <f t="shared" si="0"/>
        <v>5886.82</v>
      </c>
      <c r="E60" s="27">
        <v>41456</v>
      </c>
      <c r="F60" s="27"/>
      <c r="G60" s="30"/>
      <c r="H60" s="30"/>
      <c r="I60" s="30"/>
    </row>
    <row r="61" spans="1:9" ht="15.75">
      <c r="A61" s="10"/>
      <c r="B61" s="23" t="s">
        <v>26</v>
      </c>
      <c r="C61" s="10" t="s">
        <v>17</v>
      </c>
      <c r="D61" s="31"/>
      <c r="E61" s="10"/>
      <c r="F61" s="11"/>
      <c r="G61" s="11"/>
      <c r="H61" s="11"/>
      <c r="I61" s="11"/>
    </row>
    <row r="62" spans="1:9" ht="31.5">
      <c r="A62" s="10"/>
      <c r="B62" s="23" t="s">
        <v>27</v>
      </c>
      <c r="C62" s="10" t="s">
        <v>17</v>
      </c>
      <c r="D62" s="31"/>
      <c r="E62" s="10"/>
      <c r="F62" s="11"/>
      <c r="G62" s="11"/>
      <c r="H62" s="11"/>
      <c r="I62" s="11"/>
    </row>
    <row r="63" spans="1:9" ht="31.5">
      <c r="A63" s="10"/>
      <c r="B63" s="23" t="s">
        <v>28</v>
      </c>
      <c r="C63" s="10" t="s">
        <v>29</v>
      </c>
      <c r="D63" s="31"/>
      <c r="E63" s="10"/>
      <c r="F63" s="11"/>
      <c r="G63" s="11"/>
      <c r="H63" s="11"/>
      <c r="I63" s="11"/>
    </row>
    <row r="64" spans="1:9" s="22" customFormat="1" ht="47.25">
      <c r="A64" s="16">
        <v>2</v>
      </c>
      <c r="B64" s="36" t="s">
        <v>44</v>
      </c>
      <c r="C64" s="16" t="s">
        <v>17</v>
      </c>
      <c r="D64" s="37"/>
      <c r="E64" s="19"/>
      <c r="F64" s="20"/>
      <c r="G64" s="20"/>
      <c r="H64" s="20"/>
      <c r="I64" s="21"/>
    </row>
    <row r="65" spans="1:9" ht="35.25" customHeight="1">
      <c r="A65" s="10"/>
      <c r="B65" s="23" t="s">
        <v>45</v>
      </c>
      <c r="C65" s="10" t="s">
        <v>17</v>
      </c>
      <c r="D65" s="31"/>
      <c r="E65" s="10"/>
      <c r="F65" s="11"/>
      <c r="G65" s="11"/>
      <c r="H65" s="11"/>
      <c r="I65" s="11"/>
    </row>
    <row r="66" spans="1:9" ht="47.25">
      <c r="A66" s="10"/>
      <c r="B66" s="23" t="s">
        <v>46</v>
      </c>
      <c r="C66" s="10" t="s">
        <v>17</v>
      </c>
      <c r="D66" s="31"/>
      <c r="E66" s="10"/>
      <c r="F66" s="11"/>
      <c r="G66" s="11"/>
      <c r="H66" s="11"/>
      <c r="I66" s="11"/>
    </row>
    <row r="67" spans="1:9" ht="47.25">
      <c r="A67" s="10"/>
      <c r="B67" s="23" t="s">
        <v>47</v>
      </c>
      <c r="C67" s="10" t="s">
        <v>17</v>
      </c>
      <c r="D67" s="31"/>
      <c r="E67" s="10"/>
      <c r="F67" s="11"/>
      <c r="G67" s="11"/>
      <c r="H67" s="11"/>
      <c r="I67" s="11"/>
    </row>
    <row r="68" spans="1:9" ht="47.25">
      <c r="A68" s="10">
        <v>3</v>
      </c>
      <c r="B68" s="11" t="s">
        <v>48</v>
      </c>
      <c r="C68" s="10" t="s">
        <v>17</v>
      </c>
      <c r="D68" s="31"/>
      <c r="E68" s="10"/>
      <c r="F68" s="11"/>
      <c r="G68" s="11"/>
      <c r="H68" s="11"/>
      <c r="I68" s="11"/>
    </row>
    <row r="69" spans="1:9" ht="47.25">
      <c r="A69" s="10">
        <v>4</v>
      </c>
      <c r="B69" s="11" t="s">
        <v>49</v>
      </c>
      <c r="C69" s="10" t="s">
        <v>17</v>
      </c>
      <c r="D69" s="31"/>
      <c r="E69" s="10"/>
      <c r="F69" s="11"/>
      <c r="G69" s="11"/>
      <c r="H69" s="11"/>
      <c r="I69" s="11"/>
    </row>
    <row r="70" spans="1:9" ht="47.25">
      <c r="A70" s="10">
        <v>5</v>
      </c>
      <c r="B70" s="11" t="s">
        <v>50</v>
      </c>
      <c r="C70" s="10" t="s">
        <v>51</v>
      </c>
      <c r="D70" s="31"/>
      <c r="E70" s="10"/>
      <c r="F70" s="11"/>
      <c r="G70" s="11"/>
      <c r="H70" s="11"/>
      <c r="I70" s="11"/>
    </row>
    <row r="71" spans="1:9" ht="47.25">
      <c r="A71" s="10">
        <v>6</v>
      </c>
      <c r="B71" s="11" t="s">
        <v>52</v>
      </c>
      <c r="C71" s="10" t="s">
        <v>51</v>
      </c>
      <c r="D71" s="31"/>
      <c r="E71" s="10"/>
      <c r="F71" s="11"/>
      <c r="G71" s="11"/>
      <c r="H71" s="11"/>
      <c r="I71" s="11"/>
    </row>
    <row r="72" spans="1:9" ht="31.5">
      <c r="A72" s="10">
        <v>7</v>
      </c>
      <c r="B72" s="11" t="s">
        <v>53</v>
      </c>
      <c r="C72" s="10" t="s">
        <v>54</v>
      </c>
      <c r="D72" s="31"/>
      <c r="E72" s="10"/>
      <c r="F72" s="11"/>
      <c r="G72" s="11"/>
      <c r="H72" s="11"/>
      <c r="I72" s="11"/>
    </row>
  </sheetData>
  <mergeCells count="13">
    <mergeCell ref="G45:G60"/>
    <mergeCell ref="H45:H60"/>
    <mergeCell ref="I45:I60"/>
    <mergeCell ref="G14:G18"/>
    <mergeCell ref="H14:H18"/>
    <mergeCell ref="I14:I18"/>
    <mergeCell ref="G24:G39"/>
    <mergeCell ref="H24:H39"/>
    <mergeCell ref="I24:I39"/>
    <mergeCell ref="A3:I3"/>
    <mergeCell ref="A7:I7"/>
    <mergeCell ref="C6:G6"/>
    <mergeCell ref="A4:I4"/>
  </mergeCells>
  <printOptions horizontalCentered="1"/>
  <pageMargins left="0.5905511811023623" right="0.5905511811023623" top="0.5118110236220472" bottom="0.2755905511811024" header="0.31496062992125984" footer="0.1574803149606299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2013-07-09T08:10:30Z</dcterms:created>
  <dcterms:modified xsi:type="dcterms:W3CDTF">2013-07-09T08:10:58Z</dcterms:modified>
  <cp:category/>
  <cp:version/>
  <cp:contentType/>
  <cp:contentStatus/>
</cp:coreProperties>
</file>